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5" windowWidth="15180" windowHeight="9345" activeTab="0"/>
  </bookViews>
  <sheets>
    <sheet name="Jets" sheetId="1" r:id="rId1"/>
    <sheet name="Sheet2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<sst xmlns="http://schemas.openxmlformats.org/spreadsheetml/2006/main" count="14" uniqueCount="14">
  <si>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f</t>
  </si>
  <si>
    <t>range</t>
  </si>
  <si>
    <t>Total</t>
  </si>
  <si>
    <t>New York Jets 1998 (Sacks)</t>
  </si>
  <si>
    <t>Lewis</t>
  </si>
  <si>
    <t>Cox</t>
  </si>
  <si>
    <t>Pleasant</t>
  </si>
  <si>
    <t>Cascadden</t>
  </si>
  <si>
    <t>Ferguson</t>
  </si>
  <si>
    <t>Logan</t>
  </si>
  <si>
    <t>Lyle</t>
  </si>
  <si>
    <t>Green</t>
  </si>
  <si>
    <t>P. Johnson</t>
  </si>
  <si>
    <t>Henderson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</si>
</sst>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175" fontId="0" fillId="33" borderId="0" xfId="0" applyNumberForma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9.140625" style="0" bestFit="1" customWidth="1"/>
    <col min="3" max="9" width="9.140625" style="0" hidden="1" customWidth="1"/>
  </cols>
  <sheetData>
    <row r="1" spans="1:10" ht="24.75" customHeight="1">
      <c r="A1" s="10" t="s">
        <v>3</v>
      </c>
      <c r="B1" s="5" t="s">
        <v>0</v>
      </c>
      <c r="C1" s="5"/>
      <c r="D1" s="5"/>
      <c r="E1" s="5"/>
      <c r="F1" s="5"/>
      <c r="G1" s="5"/>
      <c r="H1" s="5"/>
      <c r="I1" s="5"/>
      <c r="J1" s="5" t="s">
        <v>1</v>
      </c>
    </row>
    <row r="2" spans="1:10" ht="12.75">
      <c r="A2" s="6" t="s">
        <v>4</v>
      </c>
      <c r="B2" s="7">
        <v>7</v>
      </c>
      <c r="C2" s="3">
        <f>B2</f>
        <v>7</v>
      </c>
      <c r="D2" s="3">
        <f aca="true" t="shared" si="0" ref="D2:D21">C2/SUM($B$2:$B$21)*36</f>
        <v>7.2</v>
      </c>
      <c r="E2" s="3">
        <f aca="true" t="shared" si="1" ref="E2:E21">D2+1</f>
        <v>8.2</v>
      </c>
      <c r="F2" s="3">
        <f aca="true" t="shared" si="2" ref="F2:F21">ROUND(D2,0)</f>
        <v>7</v>
      </c>
      <c r="G2" s="3">
        <f aca="true" t="shared" si="3" ref="G2:G21">F2+1</f>
        <v>8</v>
      </c>
      <c r="H2" s="3">
        <f>VLOOKUP(F2,Sheet2!$A$1:$B$36,2,FALSE)</f>
        <v>21</v>
      </c>
      <c r="I2" s="3">
        <f>VLOOKUP(G2,Sheet2!$A$1:$B$36,2,FALSE)</f>
        <v>22</v>
      </c>
      <c r="J2" s="3" t="str">
        <f>CONCATENATE("11","-",H2)</f>
        <v>11-21</v>
      </c>
    </row>
    <row r="3" spans="1:10" ht="12.75">
      <c r="A3" s="6" t="s">
        <v>5</v>
      </c>
      <c r="B3" s="7">
        <v>6</v>
      </c>
      <c r="C3" s="3">
        <f aca="true" t="shared" si="4" ref="C3:C17">C2+B3</f>
        <v>13</v>
      </c>
      <c r="D3" s="3">
        <f t="shared" si="0"/>
        <v>13.371428571428572</v>
      </c>
      <c r="E3" s="3">
        <f t="shared" si="1"/>
        <v>14.371428571428572</v>
      </c>
      <c r="F3" s="3">
        <f t="shared" si="2"/>
        <v>13</v>
      </c>
      <c r="G3" s="3">
        <f t="shared" si="3"/>
        <v>14</v>
      </c>
      <c r="H3" s="3">
        <f>VLOOKUP(F3,Sheet2!$A$1:$B$36,2,FALSE)</f>
        <v>31</v>
      </c>
      <c r="I3" s="3">
        <f>VLOOKUP(G3,Sheet2!$A$1:$B$36,2,FALSE)</f>
        <v>32</v>
      </c>
      <c r="J3" s="3" t="str">
        <f aca="true" t="shared" si="5" ref="J3:J17">IF(ISNA(I2),"",IF(I2=H3,H3,IF(H3&lt;I2,"",CONCATENATE(I2,"-",H3))))</f>
        <v>22-31</v>
      </c>
    </row>
    <row r="4" spans="1:10" ht="12.75">
      <c r="A4" s="6" t="s">
        <v>6</v>
      </c>
      <c r="B4" s="7">
        <v>6</v>
      </c>
      <c r="C4" s="3">
        <f t="shared" si="4"/>
        <v>19</v>
      </c>
      <c r="D4" s="3">
        <f t="shared" si="0"/>
        <v>19.54285714285714</v>
      </c>
      <c r="E4" s="3">
        <f t="shared" si="1"/>
        <v>20.54285714285714</v>
      </c>
      <c r="F4" s="3">
        <f t="shared" si="2"/>
        <v>20</v>
      </c>
      <c r="G4" s="3">
        <f t="shared" si="3"/>
        <v>21</v>
      </c>
      <c r="H4" s="3">
        <f>VLOOKUP(F4,Sheet2!$A$1:$B$36,2,FALSE)</f>
        <v>42</v>
      </c>
      <c r="I4" s="3">
        <f>VLOOKUP(G4,Sheet2!$A$1:$B$36,2,FALSE)</f>
        <v>43</v>
      </c>
      <c r="J4" s="3" t="str">
        <f t="shared" si="5"/>
        <v>32-42</v>
      </c>
    </row>
    <row r="5" spans="1:10" ht="12.75">
      <c r="A5" s="6" t="s">
        <v>7</v>
      </c>
      <c r="B5" s="7">
        <v>5</v>
      </c>
      <c r="C5" s="3">
        <f t="shared" si="4"/>
        <v>24</v>
      </c>
      <c r="D5" s="3">
        <f t="shared" si="0"/>
        <v>24.685714285714287</v>
      </c>
      <c r="E5" s="3">
        <f t="shared" si="1"/>
        <v>25.685714285714287</v>
      </c>
      <c r="F5" s="3">
        <f t="shared" si="2"/>
        <v>25</v>
      </c>
      <c r="G5" s="3">
        <f t="shared" si="3"/>
        <v>26</v>
      </c>
      <c r="H5" s="3">
        <f>VLOOKUP(F5,Sheet2!$A$1:$B$36,2,FALSE)</f>
        <v>51</v>
      </c>
      <c r="I5" s="3">
        <f>VLOOKUP(G5,Sheet2!$A$1:$B$36,2,FALSE)</f>
        <v>52</v>
      </c>
      <c r="J5" s="3" t="str">
        <f t="shared" si="5"/>
        <v>43-51</v>
      </c>
    </row>
    <row r="6" spans="1:10" ht="12.75">
      <c r="A6" s="6" t="s">
        <v>8</v>
      </c>
      <c r="B6" s="7">
        <v>4</v>
      </c>
      <c r="C6" s="3">
        <f t="shared" si="4"/>
        <v>28</v>
      </c>
      <c r="D6" s="3">
        <f t="shared" si="0"/>
        <v>28.8</v>
      </c>
      <c r="E6" s="3">
        <f t="shared" si="1"/>
        <v>29.8</v>
      </c>
      <c r="F6" s="3">
        <f t="shared" si="2"/>
        <v>29</v>
      </c>
      <c r="G6" s="3">
        <f t="shared" si="3"/>
        <v>30</v>
      </c>
      <c r="H6" s="3">
        <f>VLOOKUP(F6,Sheet2!$A$1:$B$36,2,FALSE)</f>
        <v>55</v>
      </c>
      <c r="I6" s="3">
        <f>VLOOKUP(G6,Sheet2!$A$1:$B$36,2,FALSE)</f>
        <v>56</v>
      </c>
      <c r="J6" s="3" t="str">
        <f t="shared" si="5"/>
        <v>52-55</v>
      </c>
    </row>
    <row r="7" spans="1:10" ht="12.75">
      <c r="A7" s="6" t="s">
        <v>9</v>
      </c>
      <c r="B7" s="7">
        <v>2.5</v>
      </c>
      <c r="C7" s="3">
        <f t="shared" si="4"/>
        <v>30.5</v>
      </c>
      <c r="D7" s="3">
        <f t="shared" si="0"/>
        <v>31.371428571428574</v>
      </c>
      <c r="E7" s="3">
        <f t="shared" si="1"/>
        <v>32.371428571428574</v>
      </c>
      <c r="F7" s="3">
        <f t="shared" si="2"/>
        <v>31</v>
      </c>
      <c r="G7" s="3">
        <f t="shared" si="3"/>
        <v>32</v>
      </c>
      <c r="H7" s="3">
        <f>VLOOKUP(F7,Sheet2!$A$1:$B$36,2,FALSE)</f>
        <v>61</v>
      </c>
      <c r="I7" s="3">
        <f>VLOOKUP(G7,Sheet2!$A$1:$B$36,2,FALSE)</f>
        <v>62</v>
      </c>
      <c r="J7" s="3" t="str">
        <f t="shared" si="5"/>
        <v>56-61</v>
      </c>
    </row>
    <row r="8" spans="1:10" ht="12.75">
      <c r="A8" s="6" t="s">
        <v>10</v>
      </c>
      <c r="B8" s="7">
        <v>1.5</v>
      </c>
      <c r="C8" s="3">
        <f t="shared" si="4"/>
        <v>32</v>
      </c>
      <c r="D8" s="3">
        <f t="shared" si="0"/>
        <v>32.91428571428571</v>
      </c>
      <c r="E8" s="3">
        <f t="shared" si="1"/>
        <v>33.91428571428571</v>
      </c>
      <c r="F8" s="3">
        <f t="shared" si="2"/>
        <v>33</v>
      </c>
      <c r="G8" s="3">
        <f t="shared" si="3"/>
        <v>34</v>
      </c>
      <c r="H8" s="3">
        <f>VLOOKUP(F8,Sheet2!$A$1:$B$36,2,FALSE)</f>
        <v>63</v>
      </c>
      <c r="I8" s="3">
        <f>VLOOKUP(G8,Sheet2!$A$1:$B$36,2,FALSE)</f>
        <v>64</v>
      </c>
      <c r="J8" s="3" t="str">
        <f t="shared" si="5"/>
        <v>62-63</v>
      </c>
    </row>
    <row r="9" spans="1:10" ht="12.75">
      <c r="A9" s="6" t="s">
        <v>11</v>
      </c>
      <c r="B9" s="7">
        <v>1</v>
      </c>
      <c r="C9" s="3">
        <f t="shared" si="4"/>
        <v>33</v>
      </c>
      <c r="D9" s="3">
        <f t="shared" si="0"/>
        <v>33.94285714285714</v>
      </c>
      <c r="E9" s="3">
        <f t="shared" si="1"/>
        <v>34.94285714285714</v>
      </c>
      <c r="F9" s="3">
        <f t="shared" si="2"/>
        <v>34</v>
      </c>
      <c r="G9" s="3">
        <f t="shared" si="3"/>
        <v>35</v>
      </c>
      <c r="H9" s="3">
        <f>VLOOKUP(F9,Sheet2!$A$1:$B$36,2,FALSE)</f>
        <v>64</v>
      </c>
      <c r="I9" s="3">
        <f>VLOOKUP(G9,Sheet2!$A$1:$B$36,2,FALSE)</f>
        <v>65</v>
      </c>
      <c r="J9" s="3">
        <f t="shared" si="5"/>
        <v>64</v>
      </c>
    </row>
    <row r="10" spans="1:10" ht="12.75">
      <c r="A10" s="6" t="s">
        <v>12</v>
      </c>
      <c r="B10" s="7">
        <v>1</v>
      </c>
      <c r="C10" s="3">
        <f t="shared" si="4"/>
        <v>34</v>
      </c>
      <c r="D10" s="3">
        <f t="shared" si="0"/>
        <v>34.97142857142857</v>
      </c>
      <c r="E10" s="3">
        <f t="shared" si="1"/>
        <v>35.97142857142857</v>
      </c>
      <c r="F10" s="3">
        <f t="shared" si="2"/>
        <v>35</v>
      </c>
      <c r="G10" s="3">
        <f t="shared" si="3"/>
        <v>36</v>
      </c>
      <c r="H10" s="3">
        <f>VLOOKUP(F10,Sheet2!$A$1:$B$36,2,FALSE)</f>
        <v>65</v>
      </c>
      <c r="I10" s="3">
        <f>VLOOKUP(G10,Sheet2!$A$1:$B$36,2,FALSE)</f>
        <v>66</v>
      </c>
      <c r="J10" s="3">
        <f t="shared" si="5"/>
        <v>65</v>
      </c>
    </row>
    <row r="11" spans="1:10" ht="12.75">
      <c r="A11" s="6" t="s">
        <v>13</v>
      </c>
      <c r="B11" s="8">
        <v>1</v>
      </c>
      <c r="C11" s="3">
        <f t="shared" si="4"/>
        <v>35</v>
      </c>
      <c r="D11" s="3">
        <f t="shared" si="0"/>
        <v>36</v>
      </c>
      <c r="E11" s="3">
        <f t="shared" si="1"/>
        <v>37</v>
      </c>
      <c r="F11" s="3">
        <f t="shared" si="2"/>
        <v>36</v>
      </c>
      <c r="G11" s="3">
        <f t="shared" si="3"/>
        <v>37</v>
      </c>
      <c r="H11" s="3">
        <f>VLOOKUP(F11,Sheet2!$A$1:$B$36,2,FALSE)</f>
        <v>66</v>
      </c>
      <c r="I11" s="3" t="e">
        <f>VLOOKUP(G11,Sheet2!$A$1:$B$36,2,FALSE)</f>
        <v>#N/A</v>
      </c>
      <c r="J11" s="3">
        <f t="shared" si="5"/>
        <v>66</v>
      </c>
    </row>
    <row r="12" spans="1:10" ht="12.75">
      <c r="A12" s="6"/>
      <c r="B12" s="8"/>
      <c r="C12" s="3">
        <f t="shared" si="4"/>
        <v>35</v>
      </c>
      <c r="D12" s="3">
        <f t="shared" si="0"/>
        <v>36</v>
      </c>
      <c r="E12" s="3">
        <f t="shared" si="1"/>
        <v>37</v>
      </c>
      <c r="F12" s="3">
        <f t="shared" si="2"/>
        <v>36</v>
      </c>
      <c r="G12" s="3">
        <f t="shared" si="3"/>
        <v>37</v>
      </c>
      <c r="H12" s="3">
        <f>VLOOKUP(F12,Sheet2!$A$1:$B$36,2,FALSE)</f>
        <v>66</v>
      </c>
      <c r="I12" s="3" t="e">
        <f>VLOOKUP(G12,Sheet2!$A$1:$B$36,2,FALSE)</f>
        <v>#N/A</v>
      </c>
      <c r="J12" s="3">
        <f t="shared" si="5"/>
      </c>
    </row>
    <row r="13" spans="1:10" ht="12.75">
      <c r="A13" s="6"/>
      <c r="B13" s="8"/>
      <c r="C13" s="3">
        <f t="shared" si="4"/>
        <v>35</v>
      </c>
      <c r="D13" s="3">
        <f t="shared" si="0"/>
        <v>36</v>
      </c>
      <c r="E13" s="3">
        <f t="shared" si="1"/>
        <v>37</v>
      </c>
      <c r="F13" s="3">
        <f t="shared" si="2"/>
        <v>36</v>
      </c>
      <c r="G13" s="3">
        <f t="shared" si="3"/>
        <v>37</v>
      </c>
      <c r="H13" s="3">
        <f>VLOOKUP(F13,Sheet2!$A$1:$B$36,2,FALSE)</f>
        <v>66</v>
      </c>
      <c r="I13" s="3" t="e">
        <f>VLOOKUP(G13,Sheet2!$A$1:$B$36,2,FALSE)</f>
        <v>#N/A</v>
      </c>
      <c r="J13" s="3">
        <f t="shared" si="5"/>
      </c>
    </row>
    <row r="14" spans="1:10" ht="12.75">
      <c r="A14" s="6"/>
      <c r="B14" s="8"/>
      <c r="C14" s="3">
        <f t="shared" si="4"/>
        <v>35</v>
      </c>
      <c r="D14" s="3">
        <f t="shared" si="0"/>
        <v>36</v>
      </c>
      <c r="E14" s="3">
        <f t="shared" si="1"/>
        <v>37</v>
      </c>
      <c r="F14" s="3">
        <f t="shared" si="2"/>
        <v>36</v>
      </c>
      <c r="G14" s="3">
        <f t="shared" si="3"/>
        <v>37</v>
      </c>
      <c r="H14" s="3">
        <f>VLOOKUP(F14,Sheet2!$A$1:$B$36,2,FALSE)</f>
        <v>66</v>
      </c>
      <c r="I14" s="3" t="e">
        <f>VLOOKUP(G14,Sheet2!$A$1:$B$36,2,FALSE)</f>
        <v>#N/A</v>
      </c>
      <c r="J14" s="3">
        <f t="shared" si="5"/>
      </c>
    </row>
    <row r="15" spans="1:10" ht="12.75">
      <c r="A15" s="6"/>
      <c r="B15" s="8"/>
      <c r="C15" s="3">
        <f t="shared" si="4"/>
        <v>35</v>
      </c>
      <c r="D15" s="3">
        <f t="shared" si="0"/>
        <v>36</v>
      </c>
      <c r="E15" s="3">
        <f t="shared" si="1"/>
        <v>37</v>
      </c>
      <c r="F15" s="3">
        <f t="shared" si="2"/>
        <v>36</v>
      </c>
      <c r="G15" s="3">
        <f t="shared" si="3"/>
        <v>37</v>
      </c>
      <c r="H15" s="3">
        <f>VLOOKUP(F15,Sheet2!$A$1:$B$36,2,FALSE)</f>
        <v>66</v>
      </c>
      <c r="I15" s="3" t="e">
        <f>VLOOKUP(G15,Sheet2!$A$1:$B$36,2,FALSE)</f>
        <v>#N/A</v>
      </c>
      <c r="J15" s="3">
        <f t="shared" si="5"/>
      </c>
    </row>
    <row r="16" spans="1:10" ht="12.75">
      <c r="A16" s="6"/>
      <c r="B16" s="8"/>
      <c r="C16" s="3">
        <f t="shared" si="4"/>
        <v>35</v>
      </c>
      <c r="D16" s="3">
        <f t="shared" si="0"/>
        <v>36</v>
      </c>
      <c r="E16" s="3">
        <f t="shared" si="1"/>
        <v>37</v>
      </c>
      <c r="F16" s="3">
        <f t="shared" si="2"/>
        <v>36</v>
      </c>
      <c r="G16" s="3">
        <f t="shared" si="3"/>
        <v>37</v>
      </c>
      <c r="H16" s="3">
        <f>VLOOKUP(F16,Sheet2!$A$1:$B$36,2,FALSE)</f>
        <v>66</v>
      </c>
      <c r="I16" s="3" t="e">
        <f>VLOOKUP(G16,Sheet2!$A$1:$B$36,2,FALSE)</f>
        <v>#N/A</v>
      </c>
      <c r="J16" s="3">
        <f t="shared" si="5"/>
      </c>
    </row>
    <row r="17" spans="1:10" ht="12.75">
      <c r="A17" s="6"/>
      <c r="B17" s="8"/>
      <c r="C17" s="3">
        <f t="shared" si="4"/>
        <v>35</v>
      </c>
      <c r="D17" s="3">
        <f t="shared" si="0"/>
        <v>36</v>
      </c>
      <c r="E17" s="3">
        <f t="shared" si="1"/>
        <v>37</v>
      </c>
      <c r="F17" s="3">
        <f t="shared" si="2"/>
        <v>36</v>
      </c>
      <c r="G17" s="3">
        <f t="shared" si="3"/>
        <v>37</v>
      </c>
      <c r="H17" s="3">
        <f>VLOOKUP(F17,Sheet2!$A$1:$B$36,2,FALSE)</f>
        <v>66</v>
      </c>
      <c r="I17" s="3" t="e">
        <f>VLOOKUP(G17,Sheet2!$A$1:$B$36,2,FALSE)</f>
        <v>#N/A</v>
      </c>
      <c r="J17" s="3">
        <f t="shared" si="5"/>
      </c>
    </row>
    <row r="18" spans="1:10" ht="12.75">
      <c r="A18" s="9"/>
      <c r="B18" s="8"/>
      <c r="C18" s="3">
        <f>C12+B18</f>
        <v>35</v>
      </c>
      <c r="D18" s="3">
        <f t="shared" si="0"/>
        <v>36</v>
      </c>
      <c r="E18" s="3">
        <f t="shared" si="1"/>
        <v>37</v>
      </c>
      <c r="F18" s="3">
        <f t="shared" si="2"/>
        <v>36</v>
      </c>
      <c r="G18" s="3">
        <f t="shared" si="3"/>
        <v>37</v>
      </c>
      <c r="H18" s="3">
        <f>VLOOKUP(F18,Sheet2!$A$1:$B$36,2,FALSE)</f>
        <v>66</v>
      </c>
      <c r="I18" s="3" t="e">
        <f>VLOOKUP(G18,Sheet2!$A$1:$B$36,2,FALSE)</f>
        <v>#N/A</v>
      </c>
      <c r="J18" s="3">
        <f>IF(ISNA(I12),"",IF(I12=H18,H18,IF(H18&lt;I12,"",CONCATENATE(I12,"-",H18))))</f>
      </c>
    </row>
    <row r="19" spans="1:10" ht="12.75">
      <c r="A19" s="9"/>
      <c r="B19" s="8"/>
      <c r="C19" s="3">
        <f>C18+B19</f>
        <v>35</v>
      </c>
      <c r="D19" s="3">
        <f t="shared" si="0"/>
        <v>36</v>
      </c>
      <c r="E19" s="3">
        <f t="shared" si="1"/>
        <v>37</v>
      </c>
      <c r="F19" s="3">
        <f t="shared" si="2"/>
        <v>36</v>
      </c>
      <c r="G19" s="3">
        <f t="shared" si="3"/>
        <v>37</v>
      </c>
      <c r="H19" s="3">
        <f>VLOOKUP(F19,Sheet2!$A$1:$B$36,2,FALSE)</f>
        <v>66</v>
      </c>
      <c r="I19" s="3" t="e">
        <f>VLOOKUP(G19,Sheet2!$A$1:$B$36,2,FALSE)</f>
        <v>#N/A</v>
      </c>
      <c r="J19" s="3">
        <f>IF(ISNA(I18),"",IF(I18=H19,H19,IF(H19&lt;I18,"",CONCATENATE(I18,"-",H19))))</f>
      </c>
    </row>
    <row r="20" spans="1:10" ht="12.75">
      <c r="A20" s="9"/>
      <c r="B20" s="8"/>
      <c r="C20" s="3">
        <f>C19+B20</f>
        <v>35</v>
      </c>
      <c r="D20" s="3">
        <f t="shared" si="0"/>
        <v>36</v>
      </c>
      <c r="E20" s="3">
        <f t="shared" si="1"/>
        <v>37</v>
      </c>
      <c r="F20" s="3">
        <f t="shared" si="2"/>
        <v>36</v>
      </c>
      <c r="G20" s="3">
        <f t="shared" si="3"/>
        <v>37</v>
      </c>
      <c r="H20" s="3">
        <f>VLOOKUP(F20,Sheet2!$A$1:$B$36,2,FALSE)</f>
        <v>66</v>
      </c>
      <c r="I20" s="3" t="e">
        <f>VLOOKUP(G20,Sheet2!$A$1:$B$36,2,FALSE)</f>
        <v>#N/A</v>
      </c>
      <c r="J20" s="3">
        <f>IF(ISNA(I19),"",IF(I19=H20,H20,IF(H20&lt;I19,"",CONCATENATE(I19,"-",H20))))</f>
      </c>
    </row>
    <row r="21" spans="1:10" ht="12.75">
      <c r="A21" s="9"/>
      <c r="B21" s="8"/>
      <c r="C21" s="3">
        <f>C20+B21</f>
        <v>35</v>
      </c>
      <c r="D21" s="3">
        <f t="shared" si="0"/>
        <v>36</v>
      </c>
      <c r="E21" s="3">
        <f t="shared" si="1"/>
        <v>37</v>
      </c>
      <c r="F21" s="3">
        <f t="shared" si="2"/>
        <v>36</v>
      </c>
      <c r="G21" s="3">
        <f t="shared" si="3"/>
        <v>37</v>
      </c>
      <c r="H21" s="3">
        <f>VLOOKUP(F21,Sheet2!$A$1:$B$36,2,FALSE)</f>
        <v>66</v>
      </c>
      <c r="I21" s="3" t="e">
        <f>VLOOKUP(G21,Sheet2!$A$1:$B$36,2,FALSE)</f>
        <v>#N/A</v>
      </c>
      <c r="J21" s="3">
        <f>IF(ISNA(I20),"",IF(I20=H21,H21,IF(H21&lt;I20,"",CONCATENATE(I20,"-",H21))))</f>
      </c>
    </row>
    <row r="22" spans="1:10" ht="12.75">
      <c r="A22" s="1" t="s">
        <v>2</v>
      </c>
      <c r="B22" s="2">
        <f>SUM(B2:B21)</f>
        <v>35</v>
      </c>
      <c r="C22" s="3"/>
      <c r="D22" s="3"/>
      <c r="E22" s="3"/>
      <c r="F22" s="3"/>
      <c r="G22" s="3"/>
      <c r="H22" s="3"/>
      <c r="I22" s="3"/>
      <c r="J22" s="4"/>
    </row>
    <row r="24" ht="12.75">
      <c r="A24" t="str">
        <f>CONCATENATE("NOTE: do not include players with less than ",FIXED(B22/72,1)," receptions")</f>
        <v>NOTE: do not include players with less than 0.5 receptions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2" ht="12.75">
      <c r="A1">
        <v>1</v>
      </c>
      <c r="B1">
        <v>11</v>
      </c>
    </row>
    <row r="2" spans="1:2" ht="12.75">
      <c r="A2">
        <v>2</v>
      </c>
      <c r="B2">
        <v>12</v>
      </c>
    </row>
    <row r="3" spans="1:2" ht="12.75">
      <c r="A3">
        <v>3</v>
      </c>
      <c r="B3">
        <v>13</v>
      </c>
    </row>
    <row r="4" spans="1:2" ht="12.75">
      <c r="A4">
        <v>4</v>
      </c>
      <c r="B4">
        <v>14</v>
      </c>
    </row>
    <row r="5" spans="1:2" ht="12.75">
      <c r="A5">
        <v>5</v>
      </c>
      <c r="B5">
        <v>15</v>
      </c>
    </row>
    <row r="6" spans="1:2" ht="12.75">
      <c r="A6">
        <v>6</v>
      </c>
      <c r="B6">
        <v>16</v>
      </c>
    </row>
    <row r="7" spans="1:2" ht="12.75">
      <c r="A7">
        <v>7</v>
      </c>
      <c r="B7">
        <v>21</v>
      </c>
    </row>
    <row r="8" spans="1:2" ht="12.75">
      <c r="A8">
        <v>8</v>
      </c>
      <c r="B8">
        <v>22</v>
      </c>
    </row>
    <row r="9" spans="1:2" ht="12.75">
      <c r="A9">
        <v>9</v>
      </c>
      <c r="B9">
        <v>23</v>
      </c>
    </row>
    <row r="10" spans="1:2" ht="12.75">
      <c r="A10">
        <v>10</v>
      </c>
      <c r="B10">
        <v>24</v>
      </c>
    </row>
    <row r="11" spans="1:2" ht="12.75">
      <c r="A11">
        <v>11</v>
      </c>
      <c r="B11">
        <v>25</v>
      </c>
    </row>
    <row r="12" spans="1:2" ht="12.75">
      <c r="A12">
        <v>12</v>
      </c>
      <c r="B12">
        <v>26</v>
      </c>
    </row>
    <row r="13" spans="1:2" ht="12.75">
      <c r="A13">
        <v>13</v>
      </c>
      <c r="B13">
        <v>31</v>
      </c>
    </row>
    <row r="14" spans="1:2" ht="12.75">
      <c r="A14">
        <v>14</v>
      </c>
      <c r="B14">
        <v>32</v>
      </c>
    </row>
    <row r="15" spans="1:2" ht="12.75">
      <c r="A15">
        <v>15</v>
      </c>
      <c r="B15">
        <v>33</v>
      </c>
    </row>
    <row r="16" spans="1:2" ht="12.75">
      <c r="A16">
        <v>16</v>
      </c>
      <c r="B16">
        <v>34</v>
      </c>
    </row>
    <row r="17" spans="1:2" ht="12.75">
      <c r="A17">
        <v>17</v>
      </c>
      <c r="B17">
        <v>35</v>
      </c>
    </row>
    <row r="18" spans="1:2" ht="12.75">
      <c r="A18">
        <v>18</v>
      </c>
      <c r="B18">
        <v>36</v>
      </c>
    </row>
    <row r="19" spans="1:2" ht="12.75">
      <c r="A19">
        <v>19</v>
      </c>
      <c r="B19">
        <v>41</v>
      </c>
    </row>
    <row r="20" spans="1:2" ht="12.75">
      <c r="A20">
        <v>20</v>
      </c>
      <c r="B20">
        <v>42</v>
      </c>
    </row>
    <row r="21" spans="1:2" ht="12.75">
      <c r="A21">
        <v>21</v>
      </c>
      <c r="B21">
        <v>43</v>
      </c>
    </row>
    <row r="22" spans="1:2" ht="12.75">
      <c r="A22">
        <v>22</v>
      </c>
      <c r="B22">
        <v>44</v>
      </c>
    </row>
    <row r="23" spans="1:2" ht="12.75">
      <c r="A23">
        <v>23</v>
      </c>
      <c r="B23">
        <v>45</v>
      </c>
    </row>
    <row r="24" spans="1:2" ht="12.75">
      <c r="A24">
        <v>24</v>
      </c>
      <c r="B24">
        <v>46</v>
      </c>
    </row>
    <row r="25" spans="1:2" ht="12.75">
      <c r="A25">
        <v>25</v>
      </c>
      <c r="B25">
        <v>51</v>
      </c>
    </row>
    <row r="26" spans="1:2" ht="12.75">
      <c r="A26">
        <v>26</v>
      </c>
      <c r="B26">
        <v>52</v>
      </c>
    </row>
    <row r="27" spans="1:2" ht="12.75">
      <c r="A27">
        <v>27</v>
      </c>
      <c r="B27">
        <v>53</v>
      </c>
    </row>
    <row r="28" spans="1:2" ht="12.75">
      <c r="A28">
        <v>28</v>
      </c>
      <c r="B28">
        <v>54</v>
      </c>
    </row>
    <row r="29" spans="1:2" ht="12.75">
      <c r="A29">
        <v>29</v>
      </c>
      <c r="B29">
        <v>55</v>
      </c>
    </row>
    <row r="30" spans="1:2" ht="12.75">
      <c r="A30">
        <v>30</v>
      </c>
      <c r="B30">
        <v>56</v>
      </c>
    </row>
    <row r="31" spans="1:2" ht="12.75">
      <c r="A31">
        <v>31</v>
      </c>
      <c r="B31">
        <v>61</v>
      </c>
    </row>
    <row r="32" spans="1:2" ht="12.75">
      <c r="A32">
        <v>32</v>
      </c>
      <c r="B32">
        <v>62</v>
      </c>
    </row>
    <row r="33" spans="1:2" ht="12.75">
      <c r="A33">
        <v>33</v>
      </c>
      <c r="B33">
        <v>63</v>
      </c>
    </row>
    <row r="34" spans="1:2" ht="12.75">
      <c r="A34">
        <v>34</v>
      </c>
      <c r="B34">
        <v>64</v>
      </c>
    </row>
    <row r="35" spans="1:2" ht="12.75">
      <c r="A35">
        <v>35</v>
      </c>
      <c r="B35">
        <v>65</v>
      </c>
    </row>
    <row r="36" spans="1:2" ht="12.75">
      <c r="A36">
        <v>36</v>
      </c>
      <c r="B36">
        <v>66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MOLLOY</dc:creator>
  <cp:keywords/>
  <dc:description/>
  <cp:lastModifiedBy>User1</cp:lastModifiedBy>
  <dcterms:created xsi:type="dcterms:W3CDTF">2005-10-20T00:20:09Z</dcterms:created>
  <dcterms:modified xsi:type="dcterms:W3CDTF">2012-04-29T19:14:02Z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